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CFC7BE1C-63A7-4102-9E7F-00DCA19DD068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24" i="2" l="1"/>
  <c r="C38" i="2" l="1"/>
  <c r="C35" i="2" s="1"/>
  <c r="C37" i="2"/>
  <c r="C34" i="2"/>
  <c r="C33" i="2"/>
  <c r="C30" i="2"/>
  <c r="C29" i="2"/>
  <c r="C27" i="2"/>
  <c r="C26" i="2"/>
  <c r="C25" i="2"/>
  <c r="C23" i="2"/>
  <c r="C21" i="2"/>
  <c r="C20" i="2"/>
  <c r="C19" i="2"/>
  <c r="C18" i="2"/>
  <c r="C17" i="2"/>
</calcChain>
</file>

<file path=xl/sharedStrings.xml><?xml version="1.0" encoding="utf-8"?>
<sst xmlns="http://schemas.openxmlformats.org/spreadsheetml/2006/main" count="187" uniqueCount="185">
  <si>
    <t>THE JORDAN WORSTED MILLS</t>
  </si>
  <si>
    <t>مصانع الآجواخ الاردنية</t>
  </si>
  <si>
    <t xml:space="preserve"> الممتلكات والآلات والمعدات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</si>
  <si>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</si>
  <si>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</si>
  <si>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الموجودات المالية بالتكلفة المظفأة</t>
  </si>
  <si>
    <t xml:space="preserve"> إجمالي الموجودات غير المتداولة</t>
  </si>
  <si>
    <t xml:space="preserve"> النقد في الصندوق ولدى البنوك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</si>
  <si>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</si>
  <si>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</si>
  <si>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</si>
  <si>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</si>
  <si>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</si>
  <si>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</si>
  <si>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</si>
  <si>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</si>
  <si>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</si>
  <si>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</si>
  <si>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</si>
  <si>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</si>
  <si>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</si>
  <si>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</si>
  <si>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</si>
  <si>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القيمة العادلة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</si>
  <si>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</si>
  <si>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</si>
  <si>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</si>
  <si>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</si>
  <si>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</si>
  <si>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المخصصات غير المتداولة</t>
  </si>
  <si>
    <t xml:space="preserve"> إجمالي المطلوبات غير المتداولة</t>
  </si>
  <si>
    <t xml:space="preserve"> الذمم التجارية والذمم الأخرى الدائنة</t>
  </si>
  <si>
    <t xml:space="preserve"> الاقتراضات المتداولة</t>
  </si>
  <si>
    <t xml:space="preserve"> مخصص ضريبة دخل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</si>
  <si>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</si>
  <si>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</si>
  <si>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</si>
  <si>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</si>
  <si>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</si>
  <si>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</si>
  <si>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</si>
  <si>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</si>
  <si>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</si>
  <si>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</si>
  <si>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</si>
  <si>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</si>
  <si>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</si>
  <si>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</si>
  <si>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(خسائر) موجودات مالية بالتكلفة المطفأة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</si>
  <si>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</si>
  <si>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</si>
  <si>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</si>
  <si>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</si>
  <si>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</si>
  <si>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</si>
  <si>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</si>
  <si>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</si>
  <si>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</si>
  <si>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</si>
  <si>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</si>
  <si>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 xml:space="preserve"> Property, plant and equipment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</si>
  <si>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</si>
  <si>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</si>
  <si>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</si>
  <si>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Total non-current assets</t>
  </si>
  <si>
    <t xml:space="preserve"> Cash and banks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</si>
  <si>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</si>
  <si>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</si>
  <si>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</si>
  <si>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</si>
  <si>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Financial assets at fair value through profit or loss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</si>
  <si>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</si>
  <si>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</si>
  <si>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</si>
  <si>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</si>
  <si>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</si>
  <si>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</si>
  <si>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</si>
  <si>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</si>
  <si>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</si>
  <si>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Special reserve</t>
  </si>
  <si>
    <t xml:space="preserve"> Fair value reserve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</si>
  <si>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</si>
  <si>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</si>
  <si>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</si>
  <si>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</si>
  <si>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Trade and other non-current payables</t>
  </si>
  <si>
    <t xml:space="preserve"> Non-current provisions</t>
  </si>
  <si>
    <t xml:space="preserve"> Total non-current liabilities</t>
  </si>
  <si>
    <t xml:space="preserve"> Trade and other current payables</t>
  </si>
  <si>
    <t xml:space="preserve"> Current borrowings</t>
  </si>
  <si>
    <t xml:space="preserve"> Income tax provision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</si>
  <si>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</si>
  <si>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</si>
  <si>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</si>
  <si>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</si>
  <si>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</si>
  <si>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</si>
  <si>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</si>
  <si>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</si>
  <si>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</si>
  <si>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</si>
  <si>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</si>
  <si>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</si>
  <si>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Gains (losses) on financial assets at fair value through profit or loss</t>
  </si>
  <si>
    <t xml:space="preserve"> Dividends on financial assets at fair value through other comprehensive income</t>
  </si>
  <si>
    <t xml:space="preserve"> Gains (losses) on financial assets carried at amortized cost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</si>
  <si>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</si>
  <si>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</si>
  <si>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</si>
  <si>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</si>
  <si>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Profit (loss), attributable to owners</t>
  </si>
  <si>
    <t xml:space="preserve"> Profit (loss), attributable to non-controlling interests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</si>
  <si>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</si>
  <si>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</si>
  <si>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</si>
  <si>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</si>
  <si>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</si>
  <si>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</si>
  <si>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</si>
  <si>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</si>
  <si>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</si>
  <si>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</si>
  <si>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</si>
  <si>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</si>
  <si>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</si>
  <si>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</si>
  <si>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</si>
  <si>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</si>
  <si>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</si>
  <si>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</si>
  <si>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</si>
  <si>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</si>
  <si>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</si>
  <si>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</si>
  <si>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</si>
  <si>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</si>
  <si>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</si>
  <si>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</si>
  <si>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</si>
  <si>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</si>
  <si>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</si>
  <si>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</si>
  <si>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</si>
  <si>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</si>
  <si>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</si>
  <si>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</si>
  <si>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</si>
  <si>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</si>
  <si>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</si>
  <si>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</si>
  <si>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</si>
  <si>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</si>
  <si>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</si>
  <si>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</si>
  <si>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</si>
  <si>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</si>
  <si>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</si>
  <si>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</si>
  <si>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</si>
  <si>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</si>
  <si>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</si>
  <si>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</si>
  <si>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</si>
  <si>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</si>
  <si>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</si>
  <si>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</si>
  <si>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</si>
  <si>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</si>
  <si>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</si>
  <si>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</si>
  <si>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</si>
  <si>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</si>
  <si>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</si>
  <si>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</si>
  <si>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-</t>
  </si>
  <si>
    <t xml:space="preserve"> Finance costs</t>
  </si>
  <si>
    <t xml:space="preserve"> تكاليف التمويل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</si>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</sst>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0.0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/>
    <xf numFmtId="0" fontId="1" fillId="0" borderId="0" xfId="0" applyFont="1" applyFill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4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11</xdr:col>
      <xdr:colOff>123825</xdr:colOff>
      <xdr:row>3</xdr:row>
      <xdr:rowOff>9525</xdr:rowOff>
    </xdr:to>
    <xdr:pic>
      <xdr:nvPicPr>
        <xdr:cNvPr id="1039" name="Picture 1">
          <a:extLst>
            <a:ext uri="{FF2B5EF4-FFF2-40B4-BE49-F238E27FC236}">
              <a16:creationId xmlns:a16="http://schemas.microsoft.com/office/drawing/2014/main" id="{44AD2BD3-2037-4B80-87B6-C20735CB6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018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C76"/>
  <sheetViews>
    <sheetView tabSelected="1" workbookViewId="0">
      <selection activeCell="A7" sqref="A7"/>
    </sheetView>
  </sheetViews>
  <sheetFormatPr defaultRowHeight="12.75" x14ac:dyDescent="0.2"/>
  <cols>
    <col min="1" max="1" width="72.42578125" bestFit="1" customWidth="1"/>
    <col min="2" max="2" width="23.5703125" bestFit="1" customWidth="1"/>
    <col min="3" max="3" width="54" bestFit="1" customWidth="1"/>
  </cols>
  <sheetData>
    <row r="7" spans="1:3" ht="15" x14ac:dyDescent="0.25">
      <c r="A7" s="12" t="s">
        <v>124</v>
      </c>
      <c r="C7" s="12" t="s">
        <v>125</v>
      </c>
    </row>
    <row r="9" spans="1:3" ht="25.5" x14ac:dyDescent="0.2">
      <c r="A9" s="3"/>
      <c r="B9" s="2" t="s">
        <v>0</v>
      </c>
      <c r="C9" s="3"/>
    </row>
    <row r="10" spans="1:3" x14ac:dyDescent="0.2">
      <c r="A10" s="4"/>
      <c r="B10" s="2" t="s">
        <v>1</v>
      </c>
      <c r="C10" s="4"/>
    </row>
    <row r="11" spans="1:3" x14ac:dyDescent="0.2">
      <c r="A11" s="5"/>
      <c r="B11" s="2">
        <v>141014</v>
      </c>
      <c r="C11" s="5"/>
    </row>
    <row r="13" spans="1:3" x14ac:dyDescent="0.2">
      <c r="A13" s="6" t="s">
        <v>118</v>
      </c>
      <c r="C13" s="6" t="s">
        <v>119</v>
      </c>
    </row>
    <row r="14" spans="1:3" x14ac:dyDescent="0.2">
      <c r="A14" s="1" t="s">
        <v>60</v>
      </c>
      <c r="B14" s="9">
        <v>205211</v>
      </c>
      <c r="C14" s="1" t="s">
        <v>2</v>
      </c>
    </row>
    <row r="15" spans="1:3" x14ac:dyDescent="0.2">
      <c r="A15" s="1" t="s">
        <v>61</v>
      </c>
      <c r="B15" s="9">
        <v>583588</v>
      </c>
      <c r="C15" s="1" t="s">
        <v>3</v>
      </c>
    </row>
    <row r="16" spans="1:3" x14ac:dyDescent="0.2">
      <c r="A16" s="1" t="s">
        <v>62</v>
      </c>
      <c r="B16" s="9">
        <v>51771690</v>
      </c>
      <c r="C16" s="1" t="s">
        <v>4</v>
      </c>
    </row>
    <row r="17" spans="1:3" x14ac:dyDescent="0.2">
      <c r="A17" s="1" t="s">
        <v>63</v>
      </c>
      <c r="B17" s="9">
        <v>2000000</v>
      </c>
      <c r="C17" s="1" t="s">
        <v>5</v>
      </c>
    </row>
    <row r="18" spans="1:3" x14ac:dyDescent="0.2">
      <c r="A18" s="1" t="s">
        <v>64</v>
      </c>
      <c r="B18" s="9">
        <v>54560489</v>
      </c>
      <c r="C18" s="1" t="s">
        <v>6</v>
      </c>
    </row>
    <row r="19" spans="1:3" x14ac:dyDescent="0.2">
      <c r="A19" s="1" t="s">
        <v>65</v>
      </c>
      <c r="B19" s="9">
        <v>1815190</v>
      </c>
      <c r="C19" s="1" t="s">
        <v>7</v>
      </c>
    </row>
    <row r="20" spans="1:3" x14ac:dyDescent="0.2">
      <c r="A20" s="1" t="s">
        <v>66</v>
      </c>
      <c r="B20" s="9">
        <v>77501</v>
      </c>
      <c r="C20" s="1" t="s">
        <v>8</v>
      </c>
    </row>
    <row r="21" spans="1:3" x14ac:dyDescent="0.2">
      <c r="A21" s="1" t="s">
        <v>67</v>
      </c>
      <c r="B21" s="9">
        <v>0</v>
      </c>
      <c r="C21" s="1" t="s">
        <v>9</v>
      </c>
    </row>
    <row r="22" spans="1:3" x14ac:dyDescent="0.2">
      <c r="A22" s="1" t="s">
        <v>68</v>
      </c>
      <c r="B22" s="9">
        <v>0</v>
      </c>
      <c r="C22" s="1" t="s">
        <v>10</v>
      </c>
    </row>
    <row r="23" spans="1:3" x14ac:dyDescent="0.2">
      <c r="A23" s="7" t="s">
        <v>69</v>
      </c>
      <c r="B23" s="9">
        <v>0</v>
      </c>
      <c r="C23" s="1" t="s">
        <v>11</v>
      </c>
    </row>
    <row r="24" spans="1:3" x14ac:dyDescent="0.2">
      <c r="A24" s="7" t="s">
        <v>70</v>
      </c>
      <c r="B24" s="9">
        <v>2364991</v>
      </c>
      <c r="C24" s="1" t="s">
        <v>12</v>
      </c>
    </row>
    <row r="25" spans="1:3" x14ac:dyDescent="0.2">
      <c r="A25" s="7" t="s">
        <v>71</v>
      </c>
      <c r="B25" s="9">
        <v>4257682</v>
      </c>
      <c r="C25" s="1" t="s">
        <v>13</v>
      </c>
    </row>
    <row r="26" spans="1:3" x14ac:dyDescent="0.2">
      <c r="A26" s="7" t="s">
        <v>72</v>
      </c>
      <c r="B26" s="9">
        <v>2832</v>
      </c>
      <c r="C26" s="1" t="s">
        <v>14</v>
      </c>
    </row>
    <row r="27" spans="1:3" x14ac:dyDescent="0.2">
      <c r="A27" s="7" t="s">
        <v>73</v>
      </c>
      <c r="B27" s="9">
        <v>4260514</v>
      </c>
      <c r="C27" s="1" t="s">
        <v>15</v>
      </c>
    </row>
    <row r="28" spans="1:3" x14ac:dyDescent="0.2">
      <c r="A28" s="7" t="s">
        <v>74</v>
      </c>
      <c r="B28" s="9">
        <v>58821003</v>
      </c>
      <c r="C28" s="1" t="s">
        <v>16</v>
      </c>
    </row>
    <row r="29" spans="1:3" x14ac:dyDescent="0.2">
      <c r="A29" s="7" t="s">
        <v>75</v>
      </c>
      <c r="B29" s="9">
        <v>15000000</v>
      </c>
      <c r="C29" s="1" t="s">
        <v>17</v>
      </c>
    </row>
    <row r="30" spans="1:3" x14ac:dyDescent="0.2">
      <c r="A30" s="7" t="s">
        <v>76</v>
      </c>
      <c r="B30" s="9">
        <v>19740038</v>
      </c>
      <c r="C30" s="1" t="s">
        <v>18</v>
      </c>
    </row>
    <row r="31" spans="1:3" x14ac:dyDescent="0.2">
      <c r="A31" s="7" t="s">
        <v>77</v>
      </c>
      <c r="B31" s="9">
        <v>50000</v>
      </c>
      <c r="C31" s="1" t="s">
        <v>19</v>
      </c>
    </row>
    <row r="32" spans="1:3" x14ac:dyDescent="0.2">
      <c r="A32" s="7" t="s">
        <v>78</v>
      </c>
      <c r="B32" s="9">
        <v>12532243</v>
      </c>
      <c r="C32" s="1" t="s">
        <v>20</v>
      </c>
    </row>
    <row r="33" spans="1:3" x14ac:dyDescent="0.2">
      <c r="A33" s="7" t="s">
        <v>79</v>
      </c>
      <c r="B33" s="9">
        <v>10000000</v>
      </c>
      <c r="C33" s="1" t="s">
        <v>21</v>
      </c>
    </row>
    <row r="34" spans="1:3" x14ac:dyDescent="0.2">
      <c r="A34" s="7" t="s">
        <v>80</v>
      </c>
      <c r="B34" s="9">
        <v>0</v>
      </c>
      <c r="C34" s="1" t="s">
        <v>22</v>
      </c>
    </row>
    <row r="35" spans="1:3" x14ac:dyDescent="0.2">
      <c r="A35" s="7" t="s">
        <v>81</v>
      </c>
      <c r="B35" s="9">
        <v>944606</v>
      </c>
      <c r="C35" s="1" t="s">
        <v>23</v>
      </c>
    </row>
    <row r="36" spans="1:3" x14ac:dyDescent="0.2">
      <c r="A36" s="7" t="s">
        <v>82</v>
      </c>
      <c r="B36" s="10">
        <v>0</v>
      </c>
      <c r="C36" s="1" t="s">
        <v>24</v>
      </c>
    </row>
    <row r="37" spans="1:3" x14ac:dyDescent="0.2">
      <c r="A37" s="7" t="s">
        <v>83</v>
      </c>
      <c r="B37" s="9">
        <v>58266887</v>
      </c>
      <c r="C37" s="1" t="s">
        <v>25</v>
      </c>
    </row>
    <row r="38" spans="1:3" x14ac:dyDescent="0.2">
      <c r="A38" s="7" t="s">
        <v>84</v>
      </c>
      <c r="B38" s="9">
        <v>0</v>
      </c>
      <c r="C38" s="1" t="s">
        <v>26</v>
      </c>
    </row>
    <row r="39" spans="1:3" x14ac:dyDescent="0.2">
      <c r="A39" s="7" t="s">
        <v>85</v>
      </c>
      <c r="B39" s="9">
        <v>58266887</v>
      </c>
      <c r="C39" s="1" t="s">
        <v>27</v>
      </c>
    </row>
    <row r="40" spans="1:3" x14ac:dyDescent="0.2">
      <c r="A40" s="7" t="s">
        <v>86</v>
      </c>
      <c r="B40" s="9">
        <v>0</v>
      </c>
      <c r="C40" s="1" t="s">
        <v>28</v>
      </c>
    </row>
    <row r="41" spans="1:3" x14ac:dyDescent="0.2">
      <c r="A41" s="7" t="s">
        <v>87</v>
      </c>
      <c r="B41" s="9">
        <v>63671</v>
      </c>
      <c r="C41" s="1" t="s">
        <v>29</v>
      </c>
    </row>
    <row r="42" spans="1:3" x14ac:dyDescent="0.2">
      <c r="A42" s="7" t="s">
        <v>88</v>
      </c>
      <c r="B42" s="9">
        <v>63671</v>
      </c>
      <c r="C42" s="1" t="s">
        <v>30</v>
      </c>
    </row>
    <row r="43" spans="1:3" x14ac:dyDescent="0.2">
      <c r="A43" s="7" t="s">
        <v>89</v>
      </c>
      <c r="B43" s="9">
        <v>331771</v>
      </c>
      <c r="C43" s="1" t="s">
        <v>31</v>
      </c>
    </row>
    <row r="44" spans="1:3" x14ac:dyDescent="0.2">
      <c r="A44" s="7" t="s">
        <v>90</v>
      </c>
      <c r="B44" s="9">
        <v>126893</v>
      </c>
      <c r="C44" s="1" t="s">
        <v>32</v>
      </c>
    </row>
    <row r="45" spans="1:3" x14ac:dyDescent="0.2">
      <c r="A45" s="7" t="s">
        <v>91</v>
      </c>
      <c r="B45" s="9">
        <v>31781</v>
      </c>
      <c r="C45" s="1" t="s">
        <v>33</v>
      </c>
    </row>
    <row r="46" spans="1:3" x14ac:dyDescent="0.2">
      <c r="A46" s="7" t="s">
        <v>92</v>
      </c>
      <c r="B46" s="9">
        <v>0</v>
      </c>
      <c r="C46" s="1" t="s">
        <v>34</v>
      </c>
    </row>
    <row r="47" spans="1:3" x14ac:dyDescent="0.2">
      <c r="A47" s="7" t="s">
        <v>93</v>
      </c>
      <c r="B47" s="9">
        <v>490445</v>
      </c>
      <c r="C47" s="1" t="s">
        <v>35</v>
      </c>
    </row>
    <row r="48" spans="1:3" x14ac:dyDescent="0.2">
      <c r="A48" s="7" t="s">
        <v>94</v>
      </c>
      <c r="B48" s="9">
        <v>554116</v>
      </c>
      <c r="C48" s="1" t="s">
        <v>36</v>
      </c>
    </row>
    <row r="49" spans="1:3" x14ac:dyDescent="0.2">
      <c r="A49" s="7" t="s">
        <v>95</v>
      </c>
      <c r="B49" s="9">
        <v>58821003</v>
      </c>
      <c r="C49" s="1" t="s">
        <v>37</v>
      </c>
    </row>
    <row r="51" spans="1:3" x14ac:dyDescent="0.2">
      <c r="A51" s="8" t="s">
        <v>120</v>
      </c>
      <c r="C51" s="6" t="s">
        <v>121</v>
      </c>
    </row>
    <row r="52" spans="1:3" x14ac:dyDescent="0.2">
      <c r="A52" s="7" t="s">
        <v>96</v>
      </c>
      <c r="B52" s="9">
        <v>1261523</v>
      </c>
      <c r="C52" s="1" t="s">
        <v>38</v>
      </c>
    </row>
    <row r="53" spans="1:3" x14ac:dyDescent="0.2">
      <c r="A53" s="7" t="s">
        <v>97</v>
      </c>
      <c r="B53" s="9">
        <v>913444</v>
      </c>
      <c r="C53" s="1" t="s">
        <v>39</v>
      </c>
    </row>
    <row r="54" spans="1:3" x14ac:dyDescent="0.2">
      <c r="A54" s="7" t="s">
        <v>98</v>
      </c>
      <c r="B54" s="9">
        <v>348079</v>
      </c>
      <c r="C54" s="1" t="s">
        <v>40</v>
      </c>
    </row>
    <row r="55" spans="1:3" x14ac:dyDescent="0.2">
      <c r="A55" s="7" t="s">
        <v>99</v>
      </c>
      <c r="B55" s="9">
        <v>572068</v>
      </c>
      <c r="C55" s="1" t="s">
        <v>41</v>
      </c>
    </row>
    <row r="56" spans="1:3" x14ac:dyDescent="0.2">
      <c r="A56" s="7" t="s">
        <v>100</v>
      </c>
      <c r="B56" s="9">
        <v>955255</v>
      </c>
      <c r="C56" s="1" t="s">
        <v>42</v>
      </c>
    </row>
    <row r="57" spans="1:3" x14ac:dyDescent="0.2">
      <c r="A57" s="7" t="s">
        <v>101</v>
      </c>
      <c r="B57" s="10">
        <v>0</v>
      </c>
      <c r="C57" s="1" t="s">
        <v>43</v>
      </c>
    </row>
    <row r="58" spans="1:3" x14ac:dyDescent="0.2">
      <c r="A58" s="7" t="s">
        <v>102</v>
      </c>
      <c r="B58" s="9">
        <v>0</v>
      </c>
      <c r="C58" s="1" t="s">
        <v>44</v>
      </c>
    </row>
    <row r="59" spans="1:3" x14ac:dyDescent="0.2">
      <c r="A59" s="7" t="s">
        <v>103</v>
      </c>
      <c r="B59" s="9">
        <v>-35108</v>
      </c>
      <c r="C59" s="1" t="s">
        <v>45</v>
      </c>
    </row>
    <row r="60" spans="1:3" x14ac:dyDescent="0.2">
      <c r="A60" s="7" t="s">
        <v>176</v>
      </c>
      <c r="B60" s="9">
        <v>0</v>
      </c>
      <c r="C60" s="1" t="s">
        <v>177</v>
      </c>
    </row>
    <row r="61" spans="1:3" x14ac:dyDescent="0.2">
      <c r="A61" s="7" t="s">
        <v>104</v>
      </c>
      <c r="B61" s="9">
        <v>92367</v>
      </c>
      <c r="C61" s="1" t="s">
        <v>46</v>
      </c>
    </row>
    <row r="62" spans="1:3" x14ac:dyDescent="0.2">
      <c r="A62" s="7" t="s">
        <v>105</v>
      </c>
      <c r="B62" s="9">
        <v>2044796</v>
      </c>
      <c r="C62" s="1" t="s">
        <v>47</v>
      </c>
    </row>
    <row r="63" spans="1:3" x14ac:dyDescent="0.2">
      <c r="A63" s="7" t="s">
        <v>106</v>
      </c>
      <c r="B63" s="9">
        <v>92983</v>
      </c>
      <c r="C63" s="1" t="s">
        <v>48</v>
      </c>
    </row>
    <row r="64" spans="1:3" x14ac:dyDescent="0.2">
      <c r="A64" s="7" t="s">
        <v>107</v>
      </c>
      <c r="B64" s="9">
        <v>2195038</v>
      </c>
      <c r="C64" s="1" t="s">
        <v>49</v>
      </c>
    </row>
    <row r="65" spans="1:3" x14ac:dyDescent="0.2">
      <c r="A65" s="7" t="s">
        <v>108</v>
      </c>
      <c r="B65" s="9">
        <v>55679</v>
      </c>
      <c r="C65" s="1" t="s">
        <v>50</v>
      </c>
    </row>
    <row r="66" spans="1:3" x14ac:dyDescent="0.2">
      <c r="A66" s="7" t="s">
        <v>109</v>
      </c>
      <c r="B66" s="9">
        <v>2139359</v>
      </c>
      <c r="C66" s="1" t="s">
        <v>51</v>
      </c>
    </row>
    <row r="67" spans="1:3" x14ac:dyDescent="0.2">
      <c r="A67" s="7" t="s">
        <v>110</v>
      </c>
      <c r="B67" s="9">
        <v>2139359</v>
      </c>
      <c r="C67" s="1" t="s">
        <v>52</v>
      </c>
    </row>
    <row r="68" spans="1:3" x14ac:dyDescent="0.2">
      <c r="A68" s="7" t="s">
        <v>111</v>
      </c>
      <c r="B68" s="9">
        <v>2139359</v>
      </c>
      <c r="C68" s="1" t="s">
        <v>53</v>
      </c>
    </row>
    <row r="69" spans="1:3" x14ac:dyDescent="0.2">
      <c r="A69" s="7" t="s">
        <v>112</v>
      </c>
      <c r="B69" s="9">
        <v>0</v>
      </c>
      <c r="C69" s="1" t="s">
        <v>54</v>
      </c>
    </row>
    <row r="70" spans="1:3" x14ac:dyDescent="0.2">
      <c r="B70" s="11"/>
    </row>
    <row r="71" spans="1:3" x14ac:dyDescent="0.2">
      <c r="A71" s="6" t="s">
        <v>122</v>
      </c>
      <c r="B71" s="11"/>
      <c r="C71" s="6" t="s">
        <v>123</v>
      </c>
    </row>
    <row r="72" spans="1:3" x14ac:dyDescent="0.2">
      <c r="A72" s="7" t="s">
        <v>113</v>
      </c>
      <c r="B72" s="9">
        <v>494631</v>
      </c>
      <c r="C72" s="1" t="s">
        <v>55</v>
      </c>
    </row>
    <row r="73" spans="1:3" x14ac:dyDescent="0.2">
      <c r="A73" s="7" t="s">
        <v>114</v>
      </c>
      <c r="B73" s="9">
        <v>848676</v>
      </c>
      <c r="C73" s="1" t="s">
        <v>56</v>
      </c>
    </row>
    <row r="74" spans="1:3" x14ac:dyDescent="0.2">
      <c r="A74" s="7" t="s">
        <v>115</v>
      </c>
      <c r="B74" s="9">
        <v>-2485462</v>
      </c>
      <c r="C74" s="1" t="s">
        <v>57</v>
      </c>
    </row>
    <row r="75" spans="1:3" x14ac:dyDescent="0.2">
      <c r="A75" s="7" t="s">
        <v>116</v>
      </c>
      <c r="B75" s="9">
        <v>2957345</v>
      </c>
      <c r="C75" s="1" t="s">
        <v>58</v>
      </c>
    </row>
    <row r="76" spans="1:3" x14ac:dyDescent="0.2">
      <c r="A76" s="7" t="s">
        <v>117</v>
      </c>
      <c r="B76" s="9">
        <v>1815190</v>
      </c>
      <c r="C76" s="1" t="s">
        <v>59</v>
      </c>
    </row>
  </sheetData>
  <pageMargins left="2.5" right="0.75" top="1" bottom="1" header="0.5" footer="0.5"/>
  <pageSetup scale="6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DAEAD-F9C3-4605-B185-E33A550AFE9C}">
  <dimension ref="B3:F38"/>
  <sheetViews>
    <sheetView workbookViewId="0">
      <selection activeCell="E13" sqref="E13"/>
    </sheetView>
  </sheetViews>
  <sheetFormatPr defaultRowHeight="12.75" x14ac:dyDescent="0.2"/>
  <cols>
    <col min="2" max="2" width="46.85546875" customWidth="1"/>
    <col min="3" max="3" width="39.7109375" customWidth="1"/>
    <col min="4" max="4" width="41.140625" customWidth="1"/>
    <col min="5" max="8" width="36.85546875" customWidth="1"/>
  </cols>
  <sheetData>
    <row r="3" spans="2:6" ht="14.25" x14ac:dyDescent="0.2">
      <c r="B3" s="13"/>
      <c r="C3" s="14" t="s">
        <v>0</v>
      </c>
      <c r="D3" s="13"/>
    </row>
    <row r="4" spans="2:6" ht="15" x14ac:dyDescent="0.2">
      <c r="B4" s="15" t="s">
        <v>126</v>
      </c>
      <c r="C4" s="16" t="s">
        <v>1</v>
      </c>
      <c r="D4" s="15" t="s">
        <v>127</v>
      </c>
    </row>
    <row r="5" spans="2:6" ht="15" x14ac:dyDescent="0.2">
      <c r="B5" s="17"/>
      <c r="C5" s="14">
        <v>141014</v>
      </c>
      <c r="D5" s="17"/>
    </row>
    <row r="6" spans="2:6" ht="14.25" x14ac:dyDescent="0.2">
      <c r="B6" s="18" t="s">
        <v>128</v>
      </c>
      <c r="C6" s="28">
        <v>1</v>
      </c>
      <c r="D6" s="19" t="s">
        <v>129</v>
      </c>
    </row>
    <row r="7" spans="2:6" ht="14.25" x14ac:dyDescent="0.2">
      <c r="B7" s="18" t="s">
        <v>130</v>
      </c>
      <c r="C7" s="28">
        <v>2.14</v>
      </c>
      <c r="D7" s="20" t="s">
        <v>131</v>
      </c>
      <c r="F7" s="30"/>
    </row>
    <row r="8" spans="2:6" ht="14.25" x14ac:dyDescent="0.2">
      <c r="B8" s="18" t="s">
        <v>132</v>
      </c>
      <c r="C8" s="21">
        <v>374982.87</v>
      </c>
      <c r="D8" s="20" t="s">
        <v>133</v>
      </c>
      <c r="F8" s="30"/>
    </row>
    <row r="9" spans="2:6" ht="14.25" x14ac:dyDescent="0.2">
      <c r="B9" s="18" t="s">
        <v>134</v>
      </c>
      <c r="C9" s="21">
        <v>168544</v>
      </c>
      <c r="D9" s="20" t="s">
        <v>135</v>
      </c>
      <c r="F9" s="30"/>
    </row>
    <row r="10" spans="2:6" ht="14.25" x14ac:dyDescent="0.2">
      <c r="B10" s="18" t="s">
        <v>136</v>
      </c>
      <c r="C10" s="21">
        <v>378</v>
      </c>
      <c r="D10" s="20" t="s">
        <v>137</v>
      </c>
      <c r="F10" s="30"/>
    </row>
    <row r="11" spans="2:6" ht="14.25" x14ac:dyDescent="0.2">
      <c r="B11" s="18" t="s">
        <v>138</v>
      </c>
      <c r="C11" s="21">
        <v>15000000</v>
      </c>
      <c r="D11" s="20" t="s">
        <v>139</v>
      </c>
      <c r="F11" s="30"/>
    </row>
    <row r="12" spans="2:6" ht="14.25" x14ac:dyDescent="0.2">
      <c r="B12" s="18" t="s">
        <v>140</v>
      </c>
      <c r="C12" s="21">
        <v>32100000.000000004</v>
      </c>
      <c r="D12" s="20" t="s">
        <v>141</v>
      </c>
      <c r="F12" s="30"/>
    </row>
    <row r="13" spans="2:6" ht="14.25" x14ac:dyDescent="0.2">
      <c r="B13" s="18" t="s">
        <v>142</v>
      </c>
      <c r="C13" s="22">
        <v>44926</v>
      </c>
      <c r="D13" s="20" t="s">
        <v>143</v>
      </c>
    </row>
    <row r="16" spans="2:6" ht="15" x14ac:dyDescent="0.2">
      <c r="B16" s="23" t="s">
        <v>144</v>
      </c>
      <c r="C16" s="24"/>
      <c r="D16" s="25" t="s">
        <v>145</v>
      </c>
    </row>
    <row r="17" spans="2:4" ht="14.25" x14ac:dyDescent="0.2">
      <c r="B17" s="26" t="s">
        <v>146</v>
      </c>
      <c r="C17" s="27">
        <f>+C9*100/C11</f>
        <v>1.1236266666666668</v>
      </c>
      <c r="D17" s="19" t="s">
        <v>147</v>
      </c>
    </row>
    <row r="18" spans="2:4" ht="14.25" x14ac:dyDescent="0.2">
      <c r="B18" s="18" t="s">
        <v>148</v>
      </c>
      <c r="C18" s="28">
        <f>+'Annual Financial Data'!B68/'Financial Ratios'!C11</f>
        <v>0.14262393333333334</v>
      </c>
      <c r="D18" s="20" t="s">
        <v>149</v>
      </c>
    </row>
    <row r="19" spans="2:4" ht="14.25" x14ac:dyDescent="0.2">
      <c r="B19" s="18" t="s">
        <v>150</v>
      </c>
      <c r="C19" s="28">
        <f>+'Annual Financial Data'!B37/'Financial Ratios'!C11</f>
        <v>3.8844591333333334</v>
      </c>
      <c r="D19" s="20" t="s">
        <v>151</v>
      </c>
    </row>
    <row r="20" spans="2:4" ht="14.25" x14ac:dyDescent="0.2">
      <c r="B20" s="18" t="s">
        <v>152</v>
      </c>
      <c r="C20" s="28">
        <f>+C12/'Annual Financial Data'!B68</f>
        <v>15.004494336855107</v>
      </c>
      <c r="D20" s="20" t="s">
        <v>153</v>
      </c>
    </row>
    <row r="21" spans="2:4" ht="14.25" x14ac:dyDescent="0.2">
      <c r="B21" s="18" t="s">
        <v>154</v>
      </c>
      <c r="C21" s="28">
        <f>+C12/'Annual Financial Data'!B37</f>
        <v>0.55091324854887136</v>
      </c>
      <c r="D21" s="20" t="s">
        <v>155</v>
      </c>
    </row>
    <row r="22" spans="2:4" x14ac:dyDescent="0.2">
      <c r="C22" s="29"/>
    </row>
    <row r="23" spans="2:4" ht="14.25" x14ac:dyDescent="0.2">
      <c r="B23" s="18" t="s">
        <v>156</v>
      </c>
      <c r="C23" s="28">
        <f>+'Annual Financial Data'!B54*100/'Annual Financial Data'!B52</f>
        <v>27.591966218610363</v>
      </c>
      <c r="D23" s="20" t="s">
        <v>157</v>
      </c>
    </row>
    <row r="24" spans="2:4" ht="14.25" x14ac:dyDescent="0.2">
      <c r="B24" s="18" t="s">
        <v>158</v>
      </c>
      <c r="C24" s="28">
        <f>+('Annual Financial Data'!B64+'Annual Financial Data'!B60)*100/'Annual Financial Data'!B52</f>
        <v>173.99904718344413</v>
      </c>
      <c r="D24" s="20" t="s">
        <v>159</v>
      </c>
    </row>
    <row r="25" spans="2:4" ht="14.25" x14ac:dyDescent="0.2">
      <c r="B25" s="18" t="s">
        <v>160</v>
      </c>
      <c r="C25" s="28">
        <f>+'Annual Financial Data'!B67*100/'Annual Financial Data'!B52</f>
        <v>169.58541382123036</v>
      </c>
      <c r="D25" s="20" t="s">
        <v>184</v>
      </c>
    </row>
    <row r="26" spans="2:4" ht="14.25" x14ac:dyDescent="0.2">
      <c r="B26" s="18" t="s">
        <v>161</v>
      </c>
      <c r="C26" s="28">
        <f>+'Annual Financial Data'!B67*100/'Annual Financial Data'!B28</f>
        <v>3.6370665083694678</v>
      </c>
      <c r="D26" s="20" t="s">
        <v>162</v>
      </c>
    </row>
    <row r="27" spans="2:4" ht="14.25" x14ac:dyDescent="0.2">
      <c r="B27" s="18" t="s">
        <v>163</v>
      </c>
      <c r="C27" s="28">
        <f>+'Annual Financial Data'!B68*100/'Annual Financial Data'!B37</f>
        <v>3.6716548800693607</v>
      </c>
      <c r="D27" s="20" t="s">
        <v>164</v>
      </c>
    </row>
    <row r="28" spans="2:4" x14ac:dyDescent="0.2">
      <c r="C28" s="29"/>
    </row>
    <row r="29" spans="2:4" ht="14.25" x14ac:dyDescent="0.2">
      <c r="B29" s="18" t="s">
        <v>165</v>
      </c>
      <c r="C29" s="28">
        <f>+'Annual Financial Data'!B48*100/'Annual Financial Data'!B28</f>
        <v>0.94203765957544106</v>
      </c>
      <c r="D29" s="20" t="s">
        <v>166</v>
      </c>
    </row>
    <row r="30" spans="2:4" ht="14.25" x14ac:dyDescent="0.2">
      <c r="B30" s="18" t="s">
        <v>167</v>
      </c>
      <c r="C30" s="28">
        <f>+'Annual Financial Data'!B39*100/'Annual Financial Data'!B28</f>
        <v>99.057962340424552</v>
      </c>
      <c r="D30" s="20" t="s">
        <v>168</v>
      </c>
    </row>
    <row r="31" spans="2:4" ht="14.25" x14ac:dyDescent="0.2">
      <c r="B31" s="18" t="s">
        <v>169</v>
      </c>
      <c r="C31" s="28" t="s">
        <v>175</v>
      </c>
      <c r="D31" s="20" t="s">
        <v>178</v>
      </c>
    </row>
    <row r="32" spans="2:4" x14ac:dyDescent="0.2">
      <c r="C32" s="29"/>
    </row>
    <row r="33" spans="2:4" ht="14.25" x14ac:dyDescent="0.2">
      <c r="B33" s="18" t="s">
        <v>170</v>
      </c>
      <c r="C33" s="28">
        <f>+'Annual Financial Data'!B52/'Annual Financial Data'!B28</f>
        <v>2.1446812119133705E-2</v>
      </c>
      <c r="D33" s="20" t="s">
        <v>179</v>
      </c>
    </row>
    <row r="34" spans="2:4" ht="14.25" x14ac:dyDescent="0.2">
      <c r="B34" s="18" t="s">
        <v>171</v>
      </c>
      <c r="C34" s="28">
        <f>+'Annual Financial Data'!B52/'Annual Financial Data'!B14</f>
        <v>6.1474433631725391</v>
      </c>
      <c r="D34" s="20" t="s">
        <v>180</v>
      </c>
    </row>
    <row r="35" spans="2:4" ht="14.25" x14ac:dyDescent="0.2">
      <c r="B35" s="18" t="s">
        <v>172</v>
      </c>
      <c r="C35" s="28">
        <f>+'Annual Financial Data'!B52/'Financial Ratios'!C38</f>
        <v>0.33461536115121499</v>
      </c>
      <c r="D35" s="20" t="s">
        <v>181</v>
      </c>
    </row>
    <row r="36" spans="2:4" x14ac:dyDescent="0.2">
      <c r="C36" s="29"/>
    </row>
    <row r="37" spans="2:4" ht="14.25" x14ac:dyDescent="0.2">
      <c r="B37" s="18" t="s">
        <v>173</v>
      </c>
      <c r="C37" s="28">
        <f>+'Annual Financial Data'!B27/'Annual Financial Data'!B47</f>
        <v>8.687037282467962</v>
      </c>
      <c r="D37" s="20" t="s">
        <v>182</v>
      </c>
    </row>
    <row r="38" spans="2:4" ht="14.25" x14ac:dyDescent="0.2">
      <c r="B38" s="18" t="s">
        <v>174</v>
      </c>
      <c r="C38" s="21">
        <f>+'Annual Financial Data'!B27-'Annual Financial Data'!B47</f>
        <v>3770069</v>
      </c>
      <c r="D38" s="20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cp:lastPrinted>2023-08-17T12:22:34Z</cp:lastPrinted>
  <dcterms:created xsi:type="dcterms:W3CDTF">2023-07-20T06:30:55Z</dcterms:created>
  <dcterms:modified xsi:type="dcterms:W3CDTF">2023-09-07T06:54:06Z</dcterms:modified>
</cp:coreProperties>
</file>